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<sst xmlns="http://schemas.openxmlformats.org/spreadsheetml/2006/main" count="277" uniqueCount="209">
  <si>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</si>
  <si>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</si>
  <si>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</si>
  <si>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</si>
  <si>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</si>
  <si>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</si>
  <si>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</si>
  <si>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</si>
  <si>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</si>
  <si>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</si>
  <si>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</si>
  <si>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</si>
  <si>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</si>
  <si>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</si>
  <si>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</si>
  <si>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</si>
  <si>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</si>
  <si>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</si>
  <si>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</si>
  <si>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</si>
  <si>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</si>
  <si>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</si>
  <si>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</si>
  <si>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</si>
  <si>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</si>
  <si>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</si>
  <si>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</si>
  <si>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</si>
  <si>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</si>
  <si>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</si>
  <si>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</si>
  <si>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</si>
  <si>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</si>
  <si>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</si>
  <si>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</si>
  <si>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</si>
  <si>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</si>
  <si>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</si>
  <si>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</si>
  <si>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</si>
  <si>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</si>
  <si>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</si>
  <si>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</si>
  <si>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</si>
  <si>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</si>
  <si>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</si>
  <si>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</si>
  <si>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</si>
  <si>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</si>
  <si>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</si>
  <si>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</si>
  <si>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</si>
  <si>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</si>
  <si>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</si>
  <si>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</si>
  <si>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</si>
  <si>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</si>
  <si>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</si>
  <si>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</si>
  <si>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</si>
  <si>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</si>
  <si>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</si>
  <si>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</si>
  <si>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</si>
  <si>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</si>
  <si>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</si>
  <si>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</si>
  <si>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</si>
  <si>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</si>
  <si>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</si>
  <si>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</si>
  <si>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</si>
  <si>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</si>
  <si>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</si>
  <si>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</si>
  <si>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</si>
  <si>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</si>
  <si>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</si>
  <si>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</si>
  <si>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</si>
  <si>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</si>
  <si>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</si>
  <si>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</si>
  <si>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</si>
  <si>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</si>
  <si>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</si>
  <si>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</si>
  <si>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</si>
  <si>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</si>
  <si>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</si>
  <si>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</si>
  <si>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</si>
  <si>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</si>
  <si>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</si>
  <si>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</si>
  <si>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</si>
  <si>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</si>
  <si>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</si>
  <si>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</si>
  <si>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</si>
  <si>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</si>
  <si>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</si>
  <si>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</si>
  <si>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</si>
  <si>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</si>
  <si>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</si>
  <si>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</si>
  <si>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</si>
  <si>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</si>
  <si>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</si>
  <si>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</si>
  <si>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</si>
  <si>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</si>
  <si>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</si>
  <si>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</si>
  <si>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</si>
  <si>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</si>
  <si>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</si>
  <si>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</si>
  <si>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</si>
  <si>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</si>
  <si>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</si>
  <si>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</si>
  <si>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</si>
  <si>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</si>
  <si>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</si>
  <si>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</si>
  <si>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</si>
  <si>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</si>
  <si>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</si>
  <si>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</si>
  <si>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</si>
  <si>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</si>
  <si>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</si>
  <si>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</si>
  <si>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</si>
  <si>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</si>
  <si>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</si>
  <si>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</si>
  <si>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</si>
  <si>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</si>
  <si>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</si>
  <si>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</si>
  <si>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</si>
  <si>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</si>
  <si>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</si>
  <si>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</si>
  <si>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</si>
  <si>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</si>
  <si>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</si>
  <si>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</si>
  <si>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</si>
  <si>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</si>
  <si>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</si>
  <si>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</si>
  <si>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</si>
  <si>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</si>
  <si>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</si>
  <si>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</si>
  <si>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</si>
  <si>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</si>
  <si>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</si>
  <si>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</si>
  <si>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</si>
  <si>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</si>
  <si>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</si>
  <si>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</si>
  <si>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</si>
  <si>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</si>
  <si>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</si>
  <si>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</si>
  <si>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</si>
  <si>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</si>
  <si>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</si>
  <si>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</si>
  <si>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</si>
  <si>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</si>
  <si>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</si>
  <si>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</si>
  <si>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</si>
  <si>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</si>
  <si>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</si>
  <si>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</si>
  <si>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</si>
  <si>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</si>
  <si>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</si>
  <si>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</si>
  <si>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</si>
  <si>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</si>
  <si>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</si>
  <si>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</si>
  <si>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</si>
  <si>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</si>
  <si>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</si>
  <si>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</si>
  <si>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</si>
  <si>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</si>
  <si>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</si>
  <si>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</si>
  <si>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</si>
  <si>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</si>
  <si>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</si>
  <si>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</si>
  <si>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</si>
  <si>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</si>
  <si>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</si>
  <si>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</si>
  <si>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</si>
  <si>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2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</si>
</sst>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&amp;L4F6DDA0E&amp;C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52</v>
      </c>
      <c r="F6" s="90">
        <v>27</v>
      </c>
      <c r="G6" s="90"/>
      <c r="H6" s="90">
        <v>17</v>
      </c>
      <c r="I6" s="90" t="s">
        <v>172</v>
      </c>
      <c r="J6" s="90">
        <v>35</v>
      </c>
      <c r="K6" s="91">
        <v>13</v>
      </c>
      <c r="L6" s="101">
        <f>E6-F6</f>
        <v>25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86</v>
      </c>
      <c r="F7" s="90">
        <v>84</v>
      </c>
      <c r="G7" s="90"/>
      <c r="H7" s="90">
        <v>79</v>
      </c>
      <c r="I7" s="90">
        <v>57</v>
      </c>
      <c r="J7" s="90">
        <v>7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18</v>
      </c>
      <c r="F9" s="90">
        <v>17</v>
      </c>
      <c r="G9" s="90"/>
      <c r="H9" s="90">
        <v>14</v>
      </c>
      <c r="I9" s="90">
        <v>10</v>
      </c>
      <c r="J9" s="90">
        <v>4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</v>
      </c>
      <c r="F12" s="90">
        <v>5</v>
      </c>
      <c r="G12" s="90"/>
      <c r="H12" s="90">
        <v>5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161</v>
      </c>
      <c r="F15" s="104">
        <f>SUM(F6:F14)</f>
        <v>133</v>
      </c>
      <c r="G15" s="104">
        <f>SUM(G6:G14)</f>
        <v>0</v>
      </c>
      <c r="H15" s="104">
        <f>SUM(H6:H14)</f>
        <v>115</v>
      </c>
      <c r="I15" s="104">
        <f>SUM(I6:I14)</f>
        <v>68</v>
      </c>
      <c r="J15" s="104">
        <f>SUM(J6:J14)</f>
        <v>46</v>
      </c>
      <c r="K15" s="104">
        <f>SUM(K6:K14)</f>
        <v>13</v>
      </c>
      <c r="L15" s="101">
        <f>E15-F15</f>
        <v>28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7</v>
      </c>
      <c r="G16" s="92"/>
      <c r="H16" s="92">
        <v>7</v>
      </c>
      <c r="I16" s="92">
        <v>7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</v>
      </c>
      <c r="F17" s="92">
        <v>7</v>
      </c>
      <c r="G17" s="92"/>
      <c r="H17" s="92">
        <v>7</v>
      </c>
      <c r="I17" s="92">
        <v>4</v>
      </c>
      <c r="J17" s="92">
        <v>4</v>
      </c>
      <c r="K17" s="91"/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/>
      <c r="G20" s="91"/>
      <c r="H20" s="91">
        <v>1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</v>
      </c>
      <c r="F24" s="91">
        <v>7</v>
      </c>
      <c r="G24" s="91"/>
      <c r="H24" s="91">
        <v>8</v>
      </c>
      <c r="I24" s="91">
        <v>4</v>
      </c>
      <c r="J24" s="91">
        <v>4</v>
      </c>
      <c r="K24" s="91"/>
      <c r="L24" s="101">
        <f>E24-F24</f>
        <v>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37</v>
      </c>
      <c r="F25" s="91">
        <v>23</v>
      </c>
      <c r="G25" s="91"/>
      <c r="H25" s="91">
        <v>35</v>
      </c>
      <c r="I25" s="91">
        <v>29</v>
      </c>
      <c r="J25" s="91">
        <v>2</v>
      </c>
      <c r="K25" s="91"/>
      <c r="L25" s="101">
        <f>E25-F25</f>
        <v>14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94</v>
      </c>
      <c r="F27" s="91">
        <v>93</v>
      </c>
      <c r="G27" s="91"/>
      <c r="H27" s="91">
        <v>92</v>
      </c>
      <c r="I27" s="91">
        <v>89</v>
      </c>
      <c r="J27" s="91">
        <v>2</v>
      </c>
      <c r="K27" s="91"/>
      <c r="L27" s="101">
        <f>E27-F27</f>
        <v>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203</v>
      </c>
      <c r="F28" s="91">
        <v>89</v>
      </c>
      <c r="G28" s="91"/>
      <c r="H28" s="91">
        <v>97</v>
      </c>
      <c r="I28" s="91">
        <v>78</v>
      </c>
      <c r="J28" s="91">
        <v>106</v>
      </c>
      <c r="K28" s="91">
        <v>19</v>
      </c>
      <c r="L28" s="101">
        <f>E28-F28</f>
        <v>114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</v>
      </c>
      <c r="F29" s="91">
        <v>6</v>
      </c>
      <c r="G29" s="91"/>
      <c r="H29" s="91">
        <v>6</v>
      </c>
      <c r="I29" s="91">
        <v>6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</v>
      </c>
      <c r="F30" s="91">
        <v>6</v>
      </c>
      <c r="G30" s="91"/>
      <c r="H30" s="91">
        <v>7</v>
      </c>
      <c r="I30" s="91">
        <v>7</v>
      </c>
      <c r="J30" s="91">
        <v>4</v>
      </c>
      <c r="K30" s="91">
        <v>1</v>
      </c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</v>
      </c>
      <c r="F36" s="91">
        <v>3</v>
      </c>
      <c r="G36" s="91"/>
      <c r="H36" s="91">
        <v>4</v>
      </c>
      <c r="I36" s="91">
        <v>3</v>
      </c>
      <c r="J36" s="91">
        <v>1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/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267</v>
      </c>
      <c r="F40" s="91">
        <v>130</v>
      </c>
      <c r="G40" s="91"/>
      <c r="H40" s="91">
        <v>151</v>
      </c>
      <c r="I40" s="91">
        <v>117</v>
      </c>
      <c r="J40" s="91">
        <v>116</v>
      </c>
      <c r="K40" s="91">
        <v>20</v>
      </c>
      <c r="L40" s="101">
        <f>E40-F40</f>
        <v>137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104</v>
      </c>
      <c r="F41" s="91">
        <v>97</v>
      </c>
      <c r="G41" s="91"/>
      <c r="H41" s="91">
        <v>74</v>
      </c>
      <c r="I41" s="91" t="s">
        <v>172</v>
      </c>
      <c r="J41" s="91">
        <v>30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/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106</v>
      </c>
      <c r="F45" s="91">
        <f aca="true" t="shared" si="0" ref="F45:K45">F41+F43+F44</f>
        <v>99</v>
      </c>
      <c r="G45" s="91">
        <f t="shared" si="0"/>
        <v>0</v>
      </c>
      <c r="H45" s="91">
        <f t="shared" si="0"/>
        <v>76</v>
      </c>
      <c r="I45" s="91">
        <f>I43+I44</f>
        <v>1</v>
      </c>
      <c r="J45" s="91">
        <f t="shared" si="0"/>
        <v>30</v>
      </c>
      <c r="K45" s="91">
        <f t="shared" si="0"/>
        <v>0</v>
      </c>
      <c r="L45" s="101">
        <f>E45-F45</f>
        <v>7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546</v>
      </c>
      <c r="F46" s="91">
        <f aca="true" t="shared" si="1" ref="F46:K46">F15+F24+F40+F45</f>
        <v>369</v>
      </c>
      <c r="G46" s="91">
        <f t="shared" si="1"/>
        <v>0</v>
      </c>
      <c r="H46" s="91">
        <f t="shared" si="1"/>
        <v>350</v>
      </c>
      <c r="I46" s="91">
        <f t="shared" si="1"/>
        <v>190</v>
      </c>
      <c r="J46" s="91">
        <f t="shared" si="1"/>
        <v>196</v>
      </c>
      <c r="K46" s="91">
        <f t="shared" si="1"/>
        <v>33</v>
      </c>
      <c r="L46" s="101">
        <f>E46-F46</f>
        <v>177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&amp;L4F6DDA0E&amp;CФорма № 1-мзс, Підрозділ: Попільнянський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3.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&amp;L4F6DDA0E&amp;CФорма № 1-мзс, Підрозділ: Попільнянський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197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14217039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500727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3.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112</v>
      </c>
      <c r="F55" s="96">
        <v>2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133</v>
      </c>
      <c r="F57" s="96">
        <v>10</v>
      </c>
      <c r="G57" s="96"/>
      <c r="H57" s="96">
        <v>3</v>
      </c>
      <c r="I57" s="96">
        <v>5</v>
      </c>
    </row>
    <row r="58" spans="1:9" ht="13.5" customHeight="1">
      <c r="A58" s="203" t="s">
        <v>111</v>
      </c>
      <c r="B58" s="203"/>
      <c r="C58" s="203"/>
      <c r="D58" s="203"/>
      <c r="E58" s="96">
        <v>76</v>
      </c>
      <c r="F58" s="96"/>
      <c r="G58" s="96"/>
      <c r="H58" s="96"/>
      <c r="I58" s="9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5.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3.5">
      <c r="A62" s="286" t="s">
        <v>195</v>
      </c>
      <c r="B62" s="287"/>
      <c r="C62" s="287"/>
      <c r="D62" s="287"/>
      <c r="E62" s="288"/>
      <c r="F62" s="117">
        <v>139</v>
      </c>
      <c r="G62" s="118">
        <v>624152</v>
      </c>
      <c r="H62" s="113"/>
      <c r="I62" s="113"/>
    </row>
    <row r="63" spans="1:9" ht="13.5">
      <c r="A63" s="301" t="s">
        <v>196</v>
      </c>
      <c r="B63" s="306" t="s">
        <v>197</v>
      </c>
      <c r="C63" s="307"/>
      <c r="D63" s="307"/>
      <c r="E63" s="308"/>
      <c r="F63" s="119">
        <v>80</v>
      </c>
      <c r="G63" s="119">
        <v>542717</v>
      </c>
      <c r="H63" s="114"/>
      <c r="I63" s="115"/>
    </row>
    <row r="64" spans="1:9" ht="13.5">
      <c r="A64" s="301"/>
      <c r="B64" s="306" t="s">
        <v>198</v>
      </c>
      <c r="C64" s="307"/>
      <c r="D64" s="307"/>
      <c r="E64" s="308"/>
      <c r="F64" s="119">
        <v>59</v>
      </c>
      <c r="G64" s="119">
        <v>81435</v>
      </c>
      <c r="H64" s="114"/>
      <c r="I64" s="115"/>
    </row>
    <row r="65" spans="1:9" ht="13.5">
      <c r="A65" s="302" t="s">
        <v>199</v>
      </c>
      <c r="B65" s="309" t="s">
        <v>116</v>
      </c>
      <c r="C65" s="310"/>
      <c r="D65" s="310"/>
      <c r="E65" s="311"/>
      <c r="F65" s="120">
        <v>49</v>
      </c>
      <c r="G65" s="120">
        <v>20654</v>
      </c>
      <c r="H65" s="114"/>
      <c r="I65" s="115"/>
    </row>
    <row r="66" spans="1:9" ht="13.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ht="13.5">
      <c r="A112" s="6"/>
    </row>
    <row r="113" ht="13.5">
      <c r="A113" s="6"/>
    </row>
    <row r="114" ht="13.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7" r:id="rId1"/>
  <headerFooter alignWithMargins="0">
    <oddFooter>&amp;L4F6DDA0E&amp;CФорма № 1-мзс, Підрозділ: Попільнянський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16.836734693877553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28.26086956521739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17.24137931034483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94.8509485094851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175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273</v>
      </c>
    </row>
    <row r="11" spans="1:4" ht="16.5" customHeight="1">
      <c r="A11" s="226" t="s">
        <v>63</v>
      </c>
      <c r="B11" s="228"/>
      <c r="C11" s="14">
        <v>9</v>
      </c>
      <c r="D11" s="94">
        <v>54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>
        <v>54</v>
      </c>
    </row>
    <row r="14" spans="1:4" ht="16.5" customHeight="1">
      <c r="A14" s="318" t="s">
        <v>107</v>
      </c>
      <c r="B14" s="318"/>
      <c r="C14" s="14">
        <v>12</v>
      </c>
      <c r="D14" s="94">
        <v>106</v>
      </c>
    </row>
    <row r="15" spans="1:4" ht="16.5" customHeight="1">
      <c r="A15" s="318" t="s">
        <v>111</v>
      </c>
      <c r="B15" s="318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3.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3.5">
      <c r="A23" s="68" t="s">
        <v>102</v>
      </c>
      <c r="B23" s="88"/>
      <c r="C23" s="320"/>
      <c r="D23" s="320"/>
    </row>
    <row r="24" spans="1:4" ht="13.5">
      <c r="A24" s="69" t="s">
        <v>103</v>
      </c>
      <c r="B24" s="88"/>
      <c r="C24" s="307"/>
      <c r="D24" s="307"/>
    </row>
    <row r="25" spans="1:4" ht="13.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&amp;L4F6DDA0E&amp;CФорма № 1-мзс, Підрозділ: Попільнянський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2018-03-28T07:45:37Z</cp:lastPrinted>
  <dcterms:created xsi:type="dcterms:W3CDTF">2004-04-20T14:33:35Z</dcterms:created>
  <dcterms:modified xsi:type="dcterms:W3CDTF">2020-04-10T08:22:57Z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4F6DDA0E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